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原始表格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<sst xmlns="http://schemas.openxmlformats.org/spreadsheetml/2006/main" count="48" uniqueCount="48">
  <si>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 xml:space="preserve">          2019年度各支部上缴党费一览表(元）</t>
  </si>
  <si>
    <t>党支部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</si>
  <si>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</si>
  <si>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</si>
  <si>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</si>
  <si>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</si>
  <si>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</si>
  <si>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</si>
  <si>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</si>
  <si>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</si>
  <si>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</si>
  <si>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</si>
  <si>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</si>
  <si>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</si>
  <si>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现金</t>
  </si>
  <si>
    <t>转账</t>
  </si>
  <si>
    <t>合计</t>
  </si>
  <si>
    <t>机关支部</t>
  </si>
  <si>
    <t>船队办支部</t>
  </si>
  <si>
    <t>实验1号支部</t>
  </si>
  <si>
    <t>实验2号支部</t>
  </si>
  <si>
    <t>实验3号支部</t>
  </si>
  <si>
    <t>物理海洋与环境生态研究室支部</t>
  </si>
  <si>
    <t>海洋生物室支部</t>
  </si>
  <si>
    <t>海洋地质室支部</t>
  </si>
  <si>
    <t>信息仪器中心支部</t>
  </si>
  <si>
    <t>海洋环境工程中心支部</t>
  </si>
  <si>
    <t>大亚湾站党支部</t>
  </si>
  <si>
    <t>海南站支部</t>
  </si>
  <si>
    <t>汕头站支部</t>
  </si>
  <si>
    <t>湛江站党支部</t>
  </si>
  <si>
    <t>西沙站党支部</t>
  </si>
  <si>
    <t>斯里兰卡站党支部</t>
  </si>
  <si>
    <t>研究生物理海洋班党支部</t>
  </si>
  <si>
    <t>研究生地质班党支部</t>
  </si>
  <si>
    <t>研究生环境生态班党支部</t>
  </si>
  <si>
    <t>研究生药物班党支部</t>
  </si>
  <si>
    <t>研究生生物班党支部</t>
  </si>
  <si>
    <t>离休党支部</t>
  </si>
  <si>
    <t>退休机关党支部</t>
  </si>
  <si>
    <t>退休后勤党支部</t>
  </si>
  <si>
    <t>退休船队党支部</t>
  </si>
  <si>
    <t>退休环境口党支部</t>
  </si>
  <si>
    <t>退休地质口党支部</t>
  </si>
  <si>
    <t>退休生物口党支部</t>
  </si>
  <si>
    <t>退休技术口党支部</t>
  </si>
  <si>
    <t>其他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</si>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</sst>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9">
    <font>
      <sz val="12"/>
      <name val="宋体"/>
      <family val="0"/>
    </font>
    <font>
      <b/>
      <sz val="18"/>
      <name val="黑体"/>
      <family val="3"/>
    </font>
    <font>
      <b/>
      <sz val="12"/>
      <name val="黑体"/>
      <family val="3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sz val="9"/>
      <color indexed="8"/>
      <name val="宋体"/>
      <family val="0"/>
    </font>
    <font>
      <b/>
      <sz val="12"/>
      <color indexed="8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sz val="9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4F81BD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1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/>
    </xf>
    <xf numFmtId="0" fontId="3" fillId="18" borderId="12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18" borderId="13" xfId="0" applyFont="1" applyFill="1" applyBorder="1" applyAlignment="1">
      <alignment horizontal="center" vertical="center"/>
    </xf>
    <xf numFmtId="0" fontId="3" fillId="18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3" fillId="18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41"/>
  <sheetViews>
    <sheetView tabSelected="1" workbookViewId="0" topLeftCell="A1">
      <pane ySplit="2" topLeftCell="A18" activePane="bottomLeft" state="frozen"/>
      <selection pane="bottomLeft" activeCell="S11" sqref="S11"/>
    </sheetView>
  </sheetViews>
  <sheetFormatPr defaultColWidth="9.00390625" defaultRowHeight="14.25"/>
  <cols>
    <col min="1" max="1" width="25.625" style="1" customWidth="1"/>
    <col min="2" max="13" width="6.375" style="1" customWidth="1"/>
    <col min="14" max="14" width="7.375" style="1" customWidth="1"/>
    <col min="15" max="15" width="12.125" style="1" customWidth="1"/>
    <col min="16" max="17" width="9.375" style="1" bestFit="1" customWidth="1"/>
    <col min="18" max="18" width="14.50390625" style="1" customWidth="1"/>
    <col min="19" max="16384" width="9.00390625" style="1" customWidth="1"/>
  </cols>
  <sheetData>
    <row r="1" spans="1:15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48" ht="27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39" t="s">
        <v>10</v>
      </c>
      <c r="K2" s="3" t="s">
        <v>11</v>
      </c>
      <c r="L2" s="39" t="s">
        <v>12</v>
      </c>
      <c r="M2" s="39" t="s">
        <v>13</v>
      </c>
      <c r="N2" s="39" t="s">
        <v>14</v>
      </c>
      <c r="O2" s="40" t="s">
        <v>15</v>
      </c>
      <c r="P2" s="39" t="s">
        <v>16</v>
      </c>
      <c r="Q2" s="61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</row>
    <row r="3" spans="1:48" ht="27" customHeight="1">
      <c r="A3" s="4" t="s">
        <v>17</v>
      </c>
      <c r="B3" s="5">
        <v>3570</v>
      </c>
      <c r="C3" s="5">
        <v>3570</v>
      </c>
      <c r="D3" s="5">
        <v>3570</v>
      </c>
      <c r="E3" s="5">
        <v>3570</v>
      </c>
      <c r="F3" s="6">
        <v>5575</v>
      </c>
      <c r="G3" s="6">
        <v>5802</v>
      </c>
      <c r="H3" s="6">
        <v>5682</v>
      </c>
      <c r="I3" s="15">
        <v>5484</v>
      </c>
      <c r="J3" s="6">
        <v>5226</v>
      </c>
      <c r="K3" s="6">
        <v>5211</v>
      </c>
      <c r="L3" s="12">
        <v>14770</v>
      </c>
      <c r="M3" s="14"/>
      <c r="N3" s="11">
        <f>SUM(B3:E3)+I3</f>
        <v>19764</v>
      </c>
      <c r="O3" s="41">
        <f>SUM(F3:H3)+SUM(J3:M3)</f>
        <v>42266</v>
      </c>
      <c r="P3" s="11">
        <f>SUM(N3:O3)</f>
        <v>62030</v>
      </c>
      <c r="Q3" s="62"/>
      <c r="R3" s="62"/>
      <c r="S3" s="62"/>
      <c r="T3" s="62"/>
      <c r="U3" s="62"/>
      <c r="V3" s="62"/>
      <c r="W3" s="63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</row>
    <row r="4" spans="1:48" ht="27" customHeight="1">
      <c r="A4" s="4" t="s">
        <v>18</v>
      </c>
      <c r="B4" s="7">
        <v>6615</v>
      </c>
      <c r="C4" s="8"/>
      <c r="D4" s="8"/>
      <c r="E4" s="8"/>
      <c r="F4" s="8"/>
      <c r="G4" s="8"/>
      <c r="H4" s="8"/>
      <c r="I4" s="8"/>
      <c r="J4" s="42"/>
      <c r="K4" s="43">
        <v>779</v>
      </c>
      <c r="L4" s="43">
        <v>779</v>
      </c>
      <c r="M4" s="43">
        <v>779</v>
      </c>
      <c r="N4" s="11"/>
      <c r="O4" s="41">
        <f>SUM(B4:M4)</f>
        <v>8952</v>
      </c>
      <c r="P4" s="11">
        <f aca="true" t="shared" si="0" ref="P4:P31">SUM(N4:O4)</f>
        <v>8952</v>
      </c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</row>
    <row r="5" spans="1:16" ht="27" customHeight="1">
      <c r="A5" s="4" t="s">
        <v>19</v>
      </c>
      <c r="B5" s="9">
        <v>6387</v>
      </c>
      <c r="C5" s="10"/>
      <c r="D5" s="10"/>
      <c r="E5" s="10"/>
      <c r="F5" s="10"/>
      <c r="G5" s="10"/>
      <c r="H5" s="10"/>
      <c r="I5" s="10"/>
      <c r="J5" s="28"/>
      <c r="K5" s="44">
        <v>753</v>
      </c>
      <c r="L5" s="44">
        <v>753</v>
      </c>
      <c r="M5" s="44">
        <v>753</v>
      </c>
      <c r="O5" s="44">
        <f>SUM(B5:M5)</f>
        <v>8646</v>
      </c>
      <c r="P5" s="11">
        <f t="shared" si="0"/>
        <v>8646</v>
      </c>
    </row>
    <row r="6" spans="1:16" ht="27" customHeight="1">
      <c r="A6" s="4" t="s">
        <v>20</v>
      </c>
      <c r="B6" s="5">
        <v>386</v>
      </c>
      <c r="C6" s="5">
        <v>386</v>
      </c>
      <c r="D6" s="5">
        <v>386</v>
      </c>
      <c r="E6" s="5">
        <v>431</v>
      </c>
      <c r="F6" s="5">
        <v>514</v>
      </c>
      <c r="G6" s="5">
        <v>514</v>
      </c>
      <c r="H6" s="5">
        <v>514</v>
      </c>
      <c r="I6" s="5">
        <v>514</v>
      </c>
      <c r="J6" s="5">
        <v>604</v>
      </c>
      <c r="K6" s="5">
        <v>604</v>
      </c>
      <c r="L6" s="5">
        <v>604</v>
      </c>
      <c r="M6" s="6">
        <v>604</v>
      </c>
      <c r="N6" s="11">
        <f>SUM(B6:L6)</f>
        <v>5457</v>
      </c>
      <c r="O6" s="6">
        <f>SUM(M6)</f>
        <v>604</v>
      </c>
      <c r="P6" s="11">
        <f t="shared" si="0"/>
        <v>6061</v>
      </c>
    </row>
    <row r="7" spans="1:16" ht="27" customHeight="1">
      <c r="A7" s="4" t="s">
        <v>21</v>
      </c>
      <c r="B7" s="11">
        <v>366</v>
      </c>
      <c r="C7" s="11">
        <v>366</v>
      </c>
      <c r="D7" s="11">
        <v>366</v>
      </c>
      <c r="E7" s="11">
        <v>366</v>
      </c>
      <c r="F7" s="11">
        <v>442</v>
      </c>
      <c r="G7" s="11">
        <v>442</v>
      </c>
      <c r="H7" s="11">
        <v>442</v>
      </c>
      <c r="I7" s="11">
        <v>442</v>
      </c>
      <c r="J7" s="11">
        <v>442</v>
      </c>
      <c r="K7" s="11">
        <v>442</v>
      </c>
      <c r="L7" s="11">
        <v>442</v>
      </c>
      <c r="M7" s="11">
        <v>442</v>
      </c>
      <c r="N7" s="11">
        <f>SUM(B7:M7)</f>
        <v>5000</v>
      </c>
      <c r="O7" s="6"/>
      <c r="P7" s="11">
        <f t="shared" si="0"/>
        <v>5000</v>
      </c>
    </row>
    <row r="8" spans="1:16" ht="28.5" customHeight="1">
      <c r="A8" s="4" t="s">
        <v>22</v>
      </c>
      <c r="B8" s="12">
        <v>14535</v>
      </c>
      <c r="C8" s="13"/>
      <c r="D8" s="14"/>
      <c r="E8" s="12">
        <v>42282</v>
      </c>
      <c r="F8" s="13"/>
      <c r="G8" s="13"/>
      <c r="H8" s="13"/>
      <c r="I8" s="13"/>
      <c r="J8" s="13"/>
      <c r="K8" s="14"/>
      <c r="L8" s="12">
        <v>11921</v>
      </c>
      <c r="M8" s="14"/>
      <c r="O8" s="44">
        <f>SUM(B8:M8)</f>
        <v>68738</v>
      </c>
      <c r="P8" s="11">
        <f t="shared" si="0"/>
        <v>68738</v>
      </c>
    </row>
    <row r="9" spans="1:16" ht="28.5" customHeight="1">
      <c r="A9" s="4" t="s">
        <v>23</v>
      </c>
      <c r="B9" s="12">
        <v>67810</v>
      </c>
      <c r="C9" s="13"/>
      <c r="D9" s="13"/>
      <c r="E9" s="13"/>
      <c r="F9" s="13"/>
      <c r="G9" s="13"/>
      <c r="H9" s="13"/>
      <c r="I9" s="13"/>
      <c r="J9" s="13"/>
      <c r="K9" s="14"/>
      <c r="L9" s="44">
        <v>7134.4</v>
      </c>
      <c r="M9" s="44">
        <v>7039</v>
      </c>
      <c r="O9" s="44">
        <f>SUM(B9:M9)</f>
        <v>81983.4</v>
      </c>
      <c r="P9" s="11">
        <f t="shared" si="0"/>
        <v>81983.4</v>
      </c>
    </row>
    <row r="10" spans="1:16" ht="27" customHeight="1">
      <c r="A10" s="4" t="s">
        <v>24</v>
      </c>
      <c r="B10" s="12">
        <v>13449</v>
      </c>
      <c r="C10" s="13"/>
      <c r="D10" s="14"/>
      <c r="E10" s="6">
        <v>4340</v>
      </c>
      <c r="F10" s="6">
        <v>4324</v>
      </c>
      <c r="G10" s="6">
        <v>4324</v>
      </c>
      <c r="H10" s="12">
        <v>18219</v>
      </c>
      <c r="I10" s="13"/>
      <c r="J10" s="14"/>
      <c r="K10" s="6">
        <v>5822</v>
      </c>
      <c r="L10" s="6">
        <v>5479</v>
      </c>
      <c r="M10" s="6">
        <v>5577</v>
      </c>
      <c r="O10" s="44">
        <f>SUM(B10:M10)</f>
        <v>61534</v>
      </c>
      <c r="P10" s="11">
        <f t="shared" si="0"/>
        <v>61534</v>
      </c>
    </row>
    <row r="11" spans="1:16" ht="27" customHeight="1">
      <c r="A11" s="4" t="s">
        <v>25</v>
      </c>
      <c r="B11" s="15">
        <v>1200</v>
      </c>
      <c r="C11" s="15">
        <v>1200</v>
      </c>
      <c r="D11" s="15">
        <v>1200</v>
      </c>
      <c r="E11" s="16">
        <v>1200</v>
      </c>
      <c r="F11" s="16">
        <v>1200</v>
      </c>
      <c r="G11" s="16">
        <v>1200</v>
      </c>
      <c r="H11" s="16">
        <v>1200</v>
      </c>
      <c r="I11" s="16">
        <v>1200</v>
      </c>
      <c r="J11" s="44">
        <v>2605</v>
      </c>
      <c r="K11" s="44">
        <v>1289</v>
      </c>
      <c r="L11" s="44">
        <v>1289</v>
      </c>
      <c r="M11" s="44">
        <v>1289</v>
      </c>
      <c r="N11" s="11">
        <f>SUM(B11:D11)</f>
        <v>3600</v>
      </c>
      <c r="O11" s="44">
        <f>SUM(E11:M11)</f>
        <v>12472</v>
      </c>
      <c r="P11" s="11">
        <f t="shared" si="0"/>
        <v>16072</v>
      </c>
    </row>
    <row r="12" spans="1:16" ht="27" customHeight="1">
      <c r="A12" s="4" t="s">
        <v>26</v>
      </c>
      <c r="B12" s="17">
        <v>5328</v>
      </c>
      <c r="C12" s="18"/>
      <c r="D12" s="19"/>
      <c r="E12" s="20">
        <v>12857</v>
      </c>
      <c r="F12" s="21"/>
      <c r="G12" s="21"/>
      <c r="H12" s="21"/>
      <c r="I12" s="21"/>
      <c r="J12" s="45"/>
      <c r="K12" s="44">
        <v>2231</v>
      </c>
      <c r="L12" s="6">
        <v>2305</v>
      </c>
      <c r="M12" s="6">
        <v>2268</v>
      </c>
      <c r="N12" s="11"/>
      <c r="O12" s="41">
        <f>SUM(B12:M12)</f>
        <v>24989</v>
      </c>
      <c r="P12" s="11">
        <f t="shared" si="0"/>
        <v>24989</v>
      </c>
    </row>
    <row r="13" spans="1:16" ht="27" customHeight="1">
      <c r="A13" s="4" t="s">
        <v>27</v>
      </c>
      <c r="B13" s="22">
        <v>347</v>
      </c>
      <c r="C13" s="23">
        <v>347</v>
      </c>
      <c r="D13" s="23">
        <v>347</v>
      </c>
      <c r="E13" s="24">
        <v>2682</v>
      </c>
      <c r="F13" s="24"/>
      <c r="G13" s="24"/>
      <c r="H13" s="24"/>
      <c r="I13" s="24"/>
      <c r="J13" s="46"/>
      <c r="K13" s="6">
        <v>467</v>
      </c>
      <c r="L13" s="6">
        <v>467</v>
      </c>
      <c r="M13" s="6">
        <v>467</v>
      </c>
      <c r="N13" s="11">
        <f>SUM(B13:D13)</f>
        <v>1041</v>
      </c>
      <c r="O13" s="6">
        <f>SUM(E13:M13)</f>
        <v>4083</v>
      </c>
      <c r="P13" s="11">
        <f t="shared" si="0"/>
        <v>5124</v>
      </c>
    </row>
    <row r="14" spans="1:16" ht="27" customHeight="1">
      <c r="A14" s="4" t="s">
        <v>28</v>
      </c>
      <c r="B14" s="25">
        <v>5571</v>
      </c>
      <c r="C14" s="26"/>
      <c r="D14" s="26"/>
      <c r="E14" s="26"/>
      <c r="F14" s="26"/>
      <c r="G14" s="26"/>
      <c r="H14" s="26"/>
      <c r="I14" s="26"/>
      <c r="J14" s="47"/>
      <c r="K14" s="44">
        <v>619</v>
      </c>
      <c r="L14" s="44">
        <v>619</v>
      </c>
      <c r="M14" s="44">
        <v>619</v>
      </c>
      <c r="O14" s="44">
        <f>SUM(B14:M14)</f>
        <v>7428</v>
      </c>
      <c r="P14" s="11">
        <f t="shared" si="0"/>
        <v>7428</v>
      </c>
    </row>
    <row r="15" spans="1:16" ht="27" customHeight="1">
      <c r="A15" s="4" t="s">
        <v>29</v>
      </c>
      <c r="B15" s="9">
        <v>1370</v>
      </c>
      <c r="C15" s="10"/>
      <c r="D15" s="10"/>
      <c r="E15" s="10"/>
      <c r="F15" s="10"/>
      <c r="G15" s="10"/>
      <c r="H15" s="10"/>
      <c r="I15" s="10"/>
      <c r="J15" s="10"/>
      <c r="K15" s="28"/>
      <c r="L15" s="44">
        <v>137</v>
      </c>
      <c r="M15" s="44">
        <v>137</v>
      </c>
      <c r="O15" s="44">
        <f>SUM(B15:M15)</f>
        <v>1644</v>
      </c>
      <c r="P15" s="11">
        <f t="shared" si="0"/>
        <v>1644</v>
      </c>
    </row>
    <row r="16" spans="1:16" ht="27" customHeight="1">
      <c r="A16" s="4" t="s">
        <v>30</v>
      </c>
      <c r="B16" s="27">
        <v>120</v>
      </c>
      <c r="C16" s="10">
        <v>1242</v>
      </c>
      <c r="D16" s="10"/>
      <c r="E16" s="10"/>
      <c r="F16" s="10"/>
      <c r="G16" s="10"/>
      <c r="H16" s="10"/>
      <c r="I16" s="10"/>
      <c r="J16" s="48"/>
      <c r="K16" s="44">
        <v>138</v>
      </c>
      <c r="L16" s="44">
        <v>138</v>
      </c>
      <c r="M16" s="44">
        <v>138</v>
      </c>
      <c r="N16" s="27">
        <v>120</v>
      </c>
      <c r="O16" s="44">
        <f>SUM(C16:M16)</f>
        <v>1656</v>
      </c>
      <c r="P16" s="11">
        <f t="shared" si="0"/>
        <v>1776</v>
      </c>
    </row>
    <row r="17" spans="1:16" ht="27" customHeight="1">
      <c r="A17" s="4" t="s">
        <v>31</v>
      </c>
      <c r="B17" s="9">
        <v>2690</v>
      </c>
      <c r="C17" s="10"/>
      <c r="D17" s="10"/>
      <c r="E17" s="10"/>
      <c r="F17" s="10"/>
      <c r="G17" s="10"/>
      <c r="H17" s="10"/>
      <c r="I17" s="10"/>
      <c r="J17" s="28"/>
      <c r="K17" s="44">
        <v>314</v>
      </c>
      <c r="L17" s="44">
        <v>314</v>
      </c>
      <c r="M17" s="44">
        <v>314</v>
      </c>
      <c r="N17" s="11"/>
      <c r="O17" s="44">
        <f>SUM(B17:M17)</f>
        <v>3632</v>
      </c>
      <c r="P17" s="11">
        <f t="shared" si="0"/>
        <v>3632</v>
      </c>
    </row>
    <row r="18" spans="1:16" ht="27" customHeight="1">
      <c r="A18" s="4" t="s">
        <v>32</v>
      </c>
      <c r="B18" s="11">
        <v>171</v>
      </c>
      <c r="C18" s="11">
        <v>171</v>
      </c>
      <c r="D18" s="11">
        <v>171</v>
      </c>
      <c r="E18" s="11">
        <v>171</v>
      </c>
      <c r="F18" s="11">
        <v>219</v>
      </c>
      <c r="G18" s="11">
        <v>219</v>
      </c>
      <c r="H18" s="11">
        <v>219</v>
      </c>
      <c r="I18" s="11">
        <v>219</v>
      </c>
      <c r="J18" s="11">
        <v>219</v>
      </c>
      <c r="K18" s="5">
        <v>219</v>
      </c>
      <c r="L18" s="6">
        <v>219</v>
      </c>
      <c r="M18" s="6">
        <v>219</v>
      </c>
      <c r="N18" s="11">
        <f>SUM(B18:K18)</f>
        <v>1998</v>
      </c>
      <c r="O18" s="41">
        <f>SUM(L18:M18)</f>
        <v>438</v>
      </c>
      <c r="P18" s="11">
        <f t="shared" si="0"/>
        <v>2436</v>
      </c>
    </row>
    <row r="19" spans="1:16" ht="27" customHeight="1">
      <c r="A19" s="4" t="s">
        <v>33</v>
      </c>
      <c r="B19" s="9">
        <v>1308</v>
      </c>
      <c r="C19" s="10"/>
      <c r="D19" s="28"/>
      <c r="E19" s="16">
        <v>308</v>
      </c>
      <c r="F19" s="16">
        <v>308</v>
      </c>
      <c r="G19" s="9">
        <v>1526</v>
      </c>
      <c r="H19" s="10"/>
      <c r="I19" s="10"/>
      <c r="J19" s="28"/>
      <c r="K19" s="6">
        <v>576</v>
      </c>
      <c r="L19" s="6">
        <v>555</v>
      </c>
      <c r="M19" s="6">
        <v>431</v>
      </c>
      <c r="N19" s="11"/>
      <c r="O19" s="16">
        <f>SUM(B19:M19)</f>
        <v>5012</v>
      </c>
      <c r="P19" s="11">
        <f t="shared" si="0"/>
        <v>5012</v>
      </c>
    </row>
    <row r="20" spans="1:16" ht="27" customHeight="1">
      <c r="A20" s="4" t="s">
        <v>34</v>
      </c>
      <c r="B20" s="17">
        <v>2590</v>
      </c>
      <c r="C20" s="29"/>
      <c r="D20" s="29"/>
      <c r="E20" s="29"/>
      <c r="F20" s="29"/>
      <c r="G20" s="29"/>
      <c r="H20" s="29"/>
      <c r="I20" s="29"/>
      <c r="J20" s="49"/>
      <c r="K20" s="44">
        <v>497</v>
      </c>
      <c r="L20" s="44">
        <v>350</v>
      </c>
      <c r="M20" s="44">
        <v>350</v>
      </c>
      <c r="N20" s="11"/>
      <c r="O20" s="16">
        <f>SUM(B20:M20)</f>
        <v>3787</v>
      </c>
      <c r="P20" s="11">
        <f t="shared" si="0"/>
        <v>3787</v>
      </c>
    </row>
    <row r="21" spans="1:16" ht="27" customHeight="1">
      <c r="A21" s="4" t="s">
        <v>35</v>
      </c>
      <c r="B21" s="30">
        <v>1872</v>
      </c>
      <c r="C21" s="29"/>
      <c r="D21" s="29"/>
      <c r="E21" s="29"/>
      <c r="F21" s="29"/>
      <c r="G21" s="29"/>
      <c r="H21" s="29"/>
      <c r="I21" s="29"/>
      <c r="J21" s="49"/>
      <c r="K21" s="6">
        <v>323</v>
      </c>
      <c r="L21" s="6">
        <v>323</v>
      </c>
      <c r="M21" s="6">
        <v>331</v>
      </c>
      <c r="N21" s="50"/>
      <c r="O21" s="16">
        <f>SUM(B21:M21)</f>
        <v>2849</v>
      </c>
      <c r="P21" s="11">
        <f t="shared" si="0"/>
        <v>2849</v>
      </c>
    </row>
    <row r="22" spans="1:16" ht="27" customHeight="1">
      <c r="A22" s="4" t="s">
        <v>36</v>
      </c>
      <c r="B22" s="9">
        <v>3172</v>
      </c>
      <c r="C22" s="10"/>
      <c r="D22" s="10"/>
      <c r="E22" s="10"/>
      <c r="F22" s="10"/>
      <c r="G22" s="10"/>
      <c r="H22" s="10"/>
      <c r="I22" s="10"/>
      <c r="J22" s="28"/>
      <c r="K22" s="6">
        <v>605</v>
      </c>
      <c r="L22" s="6">
        <v>221</v>
      </c>
      <c r="M22" s="6">
        <v>221</v>
      </c>
      <c r="O22" s="44">
        <f>SUM(B22:M22)</f>
        <v>4219</v>
      </c>
      <c r="P22" s="11">
        <f t="shared" si="0"/>
        <v>4219</v>
      </c>
    </row>
    <row r="23" spans="1:16" ht="27" customHeight="1">
      <c r="A23" s="4" t="s">
        <v>37</v>
      </c>
      <c r="B23" s="11">
        <v>259</v>
      </c>
      <c r="C23" s="11">
        <v>259</v>
      </c>
      <c r="D23" s="11">
        <v>259</v>
      </c>
      <c r="E23" s="11">
        <v>259</v>
      </c>
      <c r="F23" s="11">
        <v>259</v>
      </c>
      <c r="G23" s="11">
        <v>259</v>
      </c>
      <c r="H23" s="11">
        <v>244</v>
      </c>
      <c r="I23" s="11">
        <v>244</v>
      </c>
      <c r="J23" s="5">
        <v>236</v>
      </c>
      <c r="K23" s="6">
        <v>570</v>
      </c>
      <c r="L23" s="6">
        <v>314</v>
      </c>
      <c r="M23" s="6">
        <v>331</v>
      </c>
      <c r="N23" s="11">
        <f>SUM(B23:J23)</f>
        <v>2278</v>
      </c>
      <c r="O23" s="6">
        <f>SUM(K23:M23)</f>
        <v>1215</v>
      </c>
      <c r="P23" s="11">
        <f t="shared" si="0"/>
        <v>3493</v>
      </c>
    </row>
    <row r="24" spans="1:16" ht="27" customHeight="1">
      <c r="A24" s="4" t="s">
        <v>38</v>
      </c>
      <c r="B24" s="31">
        <v>912</v>
      </c>
      <c r="C24" s="32"/>
      <c r="D24" s="33"/>
      <c r="E24" s="31">
        <v>912</v>
      </c>
      <c r="F24" s="32"/>
      <c r="G24" s="33"/>
      <c r="H24" s="31">
        <v>912</v>
      </c>
      <c r="I24" s="32"/>
      <c r="J24" s="33"/>
      <c r="K24" s="31">
        <v>1072</v>
      </c>
      <c r="L24" s="32"/>
      <c r="M24" s="33"/>
      <c r="N24" s="11">
        <f aca="true" t="shared" si="1" ref="N24:N31">SUM(B24:M24)</f>
        <v>3808</v>
      </c>
      <c r="O24" s="51"/>
      <c r="P24" s="11">
        <f t="shared" si="0"/>
        <v>3808</v>
      </c>
    </row>
    <row r="25" spans="1:16" ht="27" customHeight="1">
      <c r="A25" s="4" t="s">
        <v>39</v>
      </c>
      <c r="B25" s="11">
        <v>4128</v>
      </c>
      <c r="C25" s="11"/>
      <c r="D25" s="11"/>
      <c r="E25" s="11"/>
      <c r="F25" s="11"/>
      <c r="G25" s="11"/>
      <c r="H25" s="11"/>
      <c r="I25" s="11"/>
      <c r="J25" s="11">
        <v>372</v>
      </c>
      <c r="K25" s="11"/>
      <c r="L25" s="11">
        <v>85</v>
      </c>
      <c r="M25" s="11"/>
      <c r="N25" s="11">
        <f t="shared" si="1"/>
        <v>4585</v>
      </c>
      <c r="O25" s="51"/>
      <c r="P25" s="11">
        <f t="shared" si="0"/>
        <v>4585</v>
      </c>
    </row>
    <row r="26" spans="1:16" ht="27" customHeight="1">
      <c r="A26" s="4" t="s">
        <v>40</v>
      </c>
      <c r="B26" s="34">
        <v>1104</v>
      </c>
      <c r="C26" s="35"/>
      <c r="D26" s="35"/>
      <c r="E26" s="35"/>
      <c r="F26" s="35"/>
      <c r="G26" s="36"/>
      <c r="H26" s="37">
        <v>1104</v>
      </c>
      <c r="I26" s="52"/>
      <c r="J26" s="52"/>
      <c r="K26" s="52"/>
      <c r="L26" s="52"/>
      <c r="M26" s="53"/>
      <c r="N26" s="11">
        <f t="shared" si="1"/>
        <v>2208</v>
      </c>
      <c r="O26" s="51"/>
      <c r="P26" s="11">
        <f t="shared" si="0"/>
        <v>2208</v>
      </c>
    </row>
    <row r="27" spans="1:16" ht="27" customHeight="1">
      <c r="A27" s="4" t="s">
        <v>41</v>
      </c>
      <c r="B27" s="5">
        <v>3183</v>
      </c>
      <c r="C27" s="5"/>
      <c r="D27" s="5"/>
      <c r="E27" s="5"/>
      <c r="F27" s="5"/>
      <c r="G27" s="5">
        <v>3183</v>
      </c>
      <c r="H27" s="5"/>
      <c r="I27" s="5"/>
      <c r="J27" s="5"/>
      <c r="K27" s="5"/>
      <c r="L27" s="5"/>
      <c r="M27" s="5"/>
      <c r="N27" s="11">
        <f t="shared" si="1"/>
        <v>6366</v>
      </c>
      <c r="O27" s="51"/>
      <c r="P27" s="11">
        <f t="shared" si="0"/>
        <v>6366</v>
      </c>
    </row>
    <row r="28" spans="1:16" ht="27" customHeight="1">
      <c r="A28" s="4" t="s">
        <v>42</v>
      </c>
      <c r="B28" s="11">
        <v>3468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>
        <f t="shared" si="1"/>
        <v>3468</v>
      </c>
      <c r="O28" s="51"/>
      <c r="P28" s="11">
        <f t="shared" si="0"/>
        <v>3468</v>
      </c>
    </row>
    <row r="29" spans="1:16" ht="27" customHeight="1">
      <c r="A29" s="4" t="s">
        <v>43</v>
      </c>
      <c r="B29" s="11">
        <v>314.5</v>
      </c>
      <c r="C29" s="11">
        <v>314.5</v>
      </c>
      <c r="D29" s="11">
        <v>472</v>
      </c>
      <c r="E29" s="38">
        <v>313</v>
      </c>
      <c r="F29" s="11">
        <v>313</v>
      </c>
      <c r="G29" s="11">
        <v>313</v>
      </c>
      <c r="H29" s="11">
        <v>313</v>
      </c>
      <c r="I29" s="11">
        <v>313</v>
      </c>
      <c r="J29" s="11">
        <v>313</v>
      </c>
      <c r="K29" s="11">
        <v>313</v>
      </c>
      <c r="L29" s="11">
        <v>313</v>
      </c>
      <c r="M29" s="11">
        <v>313</v>
      </c>
      <c r="N29" s="11">
        <f t="shared" si="1"/>
        <v>3918</v>
      </c>
      <c r="O29" s="51"/>
      <c r="P29" s="11">
        <f t="shared" si="0"/>
        <v>3918</v>
      </c>
    </row>
    <row r="30" spans="1:16" ht="27" customHeight="1">
      <c r="A30" s="4" t="s">
        <v>44</v>
      </c>
      <c r="B30" s="11">
        <v>525</v>
      </c>
      <c r="C30" s="11"/>
      <c r="D30" s="11"/>
      <c r="E30" s="38">
        <v>173</v>
      </c>
      <c r="F30" s="11">
        <v>173</v>
      </c>
      <c r="G30" s="11">
        <v>173</v>
      </c>
      <c r="H30" s="11">
        <v>173</v>
      </c>
      <c r="I30" s="11">
        <v>173</v>
      </c>
      <c r="J30" s="11">
        <v>173</v>
      </c>
      <c r="K30" s="5">
        <v>173</v>
      </c>
      <c r="L30" s="5">
        <v>173</v>
      </c>
      <c r="M30" s="5">
        <v>173</v>
      </c>
      <c r="N30" s="11">
        <f t="shared" si="1"/>
        <v>2082</v>
      </c>
      <c r="O30" s="51"/>
      <c r="P30" s="11">
        <f t="shared" si="0"/>
        <v>2082</v>
      </c>
    </row>
    <row r="31" spans="1:16" ht="27" customHeight="1">
      <c r="A31" s="4" t="s">
        <v>45</v>
      </c>
      <c r="B31" s="11">
        <v>278</v>
      </c>
      <c r="C31" s="11">
        <v>278</v>
      </c>
      <c r="D31" s="11">
        <v>278</v>
      </c>
      <c r="E31" s="11">
        <v>278</v>
      </c>
      <c r="F31" s="11">
        <v>278</v>
      </c>
      <c r="G31" s="11">
        <v>278</v>
      </c>
      <c r="H31" s="37">
        <v>1512</v>
      </c>
      <c r="I31" s="52"/>
      <c r="J31" s="52"/>
      <c r="K31" s="52"/>
      <c r="L31" s="52"/>
      <c r="M31" s="53"/>
      <c r="N31" s="11">
        <f t="shared" si="1"/>
        <v>3180</v>
      </c>
      <c r="O31" s="51"/>
      <c r="P31" s="11">
        <f t="shared" si="0"/>
        <v>3180</v>
      </c>
    </row>
    <row r="32" spans="1:16" ht="27" customHeight="1">
      <c r="A32" s="4" t="s">
        <v>46</v>
      </c>
      <c r="B32" s="11"/>
      <c r="C32" s="11"/>
      <c r="D32" s="11"/>
      <c r="E32" s="11"/>
      <c r="F32" s="11"/>
      <c r="G32" s="11"/>
      <c r="H32" s="37"/>
      <c r="I32" s="52"/>
      <c r="J32" s="52"/>
      <c r="K32" s="52"/>
      <c r="L32" s="52"/>
      <c r="M32" s="53"/>
      <c r="N32" s="11">
        <v>1968</v>
      </c>
      <c r="O32" s="51"/>
      <c r="P32" s="11">
        <f>SUM(N32:O32)</f>
        <v>1968</v>
      </c>
    </row>
    <row r="33" spans="1:16" ht="27" customHeight="1">
      <c r="A33" s="3" t="s">
        <v>47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>
        <f>SUM(N3:N32)</f>
        <v>70841</v>
      </c>
      <c r="O33" s="16">
        <f>SUM(O3:O32)</f>
        <v>346147.4</v>
      </c>
      <c r="P33" s="11">
        <f>SUM(N33:O33)</f>
        <v>416988.4</v>
      </c>
    </row>
    <row r="34" ht="25.5" customHeight="1"/>
    <row r="35" spans="12:15" ht="15.75">
      <c r="L35" s="54"/>
      <c r="M35" s="54"/>
      <c r="N35" s="55"/>
      <c r="O35" s="54"/>
    </row>
    <row r="36" spans="12:15" ht="14.25">
      <c r="L36" s="54"/>
      <c r="M36" s="54"/>
      <c r="N36" s="54"/>
      <c r="O36" s="54"/>
    </row>
    <row r="37" spans="12:16" ht="15.75">
      <c r="L37" s="54"/>
      <c r="M37" s="56"/>
      <c r="N37" s="57"/>
      <c r="O37" s="54"/>
      <c r="P37" s="58"/>
    </row>
    <row r="38" spans="12:16" ht="14.25">
      <c r="L38" s="54"/>
      <c r="M38" s="54"/>
      <c r="N38" s="54"/>
      <c r="O38" s="54"/>
      <c r="P38" s="58"/>
    </row>
    <row r="39" spans="12:15" ht="14.25">
      <c r="L39" s="54"/>
      <c r="M39" s="54"/>
      <c r="N39" s="54"/>
      <c r="O39" s="54"/>
    </row>
    <row r="40" spans="12:15" ht="15.75">
      <c r="L40" s="54"/>
      <c r="M40" s="59"/>
      <c r="N40" s="60"/>
      <c r="O40" s="54"/>
    </row>
    <row r="41" spans="12:15" ht="14.25">
      <c r="L41" s="54"/>
      <c r="M41" s="54"/>
      <c r="N41" s="54"/>
      <c r="O41" s="54"/>
    </row>
  </sheetData>
  <sheetProtection/>
  <mergeCells count="29">
    <mergeCell ref="A1:O1"/>
    <mergeCell ref="L3:M3"/>
    <mergeCell ref="B4:J4"/>
    <mergeCell ref="B5:J5"/>
    <mergeCell ref="B8:D8"/>
    <mergeCell ref="E8:K8"/>
    <mergeCell ref="L8:M8"/>
    <mergeCell ref="B9:K9"/>
    <mergeCell ref="B10:D10"/>
    <mergeCell ref="H10:J10"/>
    <mergeCell ref="B12:D12"/>
    <mergeCell ref="E12:J12"/>
    <mergeCell ref="E13:J13"/>
    <mergeCell ref="B14:J14"/>
    <mergeCell ref="B15:K15"/>
    <mergeCell ref="C16:J16"/>
    <mergeCell ref="B17:J17"/>
    <mergeCell ref="B19:D19"/>
    <mergeCell ref="G19:J19"/>
    <mergeCell ref="B20:J20"/>
    <mergeCell ref="B21:J21"/>
    <mergeCell ref="B22:J22"/>
    <mergeCell ref="B24:D24"/>
    <mergeCell ref="E24:G24"/>
    <mergeCell ref="H24:J24"/>
    <mergeCell ref="K24:M24"/>
    <mergeCell ref="B26:G26"/>
    <mergeCell ref="H26:M26"/>
    <mergeCell ref="H31:M3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赵振鲁</cp:lastModifiedBy>
  <cp:lastPrinted>2017-12-13T08:38:08Z</cp:lastPrinted>
  <dcterms:created xsi:type="dcterms:W3CDTF">2008-01-04T05:41:29Z</dcterms:created>
  <dcterms:modified xsi:type="dcterms:W3CDTF">2020-01-21T08:33:06Z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